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<sst xmlns="http://schemas.openxmlformats.org/spreadsheetml/2006/main" count="166" uniqueCount="119">
  <si>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</si>
  <si>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</si>
  <si>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</si>
  <si>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</si>
  <si>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</si>
  <si>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</si>
  <si>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</si>
  <si>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</si>
  <si>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</si>
  <si>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</si>
  <si>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</si>
  <si>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</si>
  <si>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</si>
  <si>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</si>
  <si>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</si>
  <si>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</si>
  <si>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</si>
  <si>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</si>
  <si>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</si>
  <si>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</si>
  <si>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</si>
  <si>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</si>
  <si>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</si>
  <si>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</si>
  <si>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</si>
  <si>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</si>
  <si>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</si>
  <si>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</si>
  <si>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</si>
  <si>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</si>
  <si>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</si>
  <si>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</si>
  <si>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</si>
  <si>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</si>
  <si>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</si>
  <si>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</si>
  <si>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</si>
  <si>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</si>
  <si>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</si>
  <si>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</si>
  <si>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</si>
  <si>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</si>
  <si>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</si>
  <si>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</si>
  <si>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</si>
  <si>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</si>
  <si>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</si>
  <si>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</si>
  <si>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</si>
  <si>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</si>
  <si>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</si>
  <si>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</si>
  <si>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</si>
  <si>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</si>
  <si>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</si>
  <si>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</si>
  <si>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</si>
  <si>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</si>
  <si>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</si>
  <si>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</si>
  <si>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</si>
  <si>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</si>
  <si>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</si>
  <si>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</si>
  <si>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</si>
  <si>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</si>
  <si>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</si>
  <si>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</si>
  <si>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</si>
  <si>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</si>
  <si>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</si>
  <si>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</si>
  <si>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</si>
  <si>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</si>
  <si>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</si>
  <si>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</si>
  <si>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</si>
  <si>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</si>
  <si>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</si>
  <si>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</si>
  <si>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</si>
  <si>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</si>
  <si>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</si>
  <si>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</si>
  <si>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</si>
  <si>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</si>
  <si>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</si>
  <si>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</si>
  <si>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</si>
  <si>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</si>
  <si>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</si>
  <si>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</si>
  <si>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</si>
  <si>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</si>
  <si>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</si>
  <si>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</si>
  <si>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</si>
  <si>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</si>
  <si>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</si>
  <si>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</si>
  <si>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</si>
  <si>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</si>
  <si>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</si>
  <si>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</si>
  <si>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</si>
  <si>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</si>
  <si>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</si>
  <si>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</si>
  <si>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</si>
  <si>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</si>
  <si>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</si>
  <si>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</si>
  <si>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</si>
  <si>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</si>
  <si>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</si>
  <si>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</si>
  <si>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</si>
  <si>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</si>
  <si>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03.06.2015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</si>
</sst>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47031577"/>
        <c:axId val="20631010"/>
      </c:bar3D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51461363"/>
        <c:axId val="60499084"/>
      </c:bar3D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7620845"/>
        <c:axId val="1478742"/>
      </c:bar3D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13308679"/>
        <c:axId val="52669248"/>
      </c:bar3D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4261185"/>
        <c:axId val="38350666"/>
      </c:bar3D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0666"/>
        <c:crosses val="autoZero"/>
        <c:auto val="1"/>
        <c:lblOffset val="100"/>
        <c:tickLblSkip val="2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9611675"/>
        <c:axId val="19396212"/>
      </c:bar3D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40348181"/>
        <c:axId val="27589310"/>
      </c:bar3D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46977199"/>
        <c:axId val="20141608"/>
      </c:bar3D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47056745"/>
        <c:axId val="20857522"/>
      </c:bar3D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</f>
        <v>145273.00000000006</v>
      </c>
      <c r="E6" s="3">
        <f>D6/D144*100</f>
        <v>39.44800544174094</v>
      </c>
      <c r="F6" s="3">
        <f>D6/B6*100</f>
        <v>76.5119447705453</v>
      </c>
      <c r="G6" s="3">
        <f aca="true" t="shared" si="0" ref="G6:G43">D6/C6*100</f>
        <v>42.78893124723317</v>
      </c>
      <c r="H6" s="3">
        <f>B6-D6</f>
        <v>44596.69999999995</v>
      </c>
      <c r="I6" s="3">
        <f aca="true" t="shared" si="1" ref="I6:I43">C6-D6</f>
        <v>194237.6999999999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</f>
        <v>69883.89999999998</v>
      </c>
      <c r="E7" s="107">
        <f>D7/D6*100</f>
        <v>48.10522258093379</v>
      </c>
      <c r="F7" s="107">
        <f>D7/B7*100</f>
        <v>73.18889073910577</v>
      </c>
      <c r="G7" s="107">
        <f>D7/C7*100</f>
        <v>40.17784661519957</v>
      </c>
      <c r="H7" s="107">
        <f>B7-D7</f>
        <v>25600.400000000023</v>
      </c>
      <c r="I7" s="107">
        <f t="shared" si="1"/>
        <v>104052.50000000001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</f>
        <v>105185.09999999999</v>
      </c>
      <c r="E8" s="1">
        <f>D8/D6*100</f>
        <v>72.4051268990108</v>
      </c>
      <c r="F8" s="1">
        <f>D8/B8*100</f>
        <v>73.78112380641073</v>
      </c>
      <c r="G8" s="1">
        <f t="shared" si="0"/>
        <v>41.74596679614247</v>
      </c>
      <c r="H8" s="1">
        <f>B8-D8</f>
        <v>37378.60000000002</v>
      </c>
      <c r="I8" s="1">
        <f t="shared" si="1"/>
        <v>146779.60000000003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0.001376718316548842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</f>
        <v>7422.9</v>
      </c>
      <c r="E10" s="1">
        <f>D10/D6*100</f>
        <v>5.109621195955199</v>
      </c>
      <c r="F10" s="1">
        <f aca="true" t="shared" si="3" ref="F10:F41">D10/B10*100</f>
        <v>74.59526274005366</v>
      </c>
      <c r="G10" s="1">
        <f t="shared" si="0"/>
        <v>33.573198972392085</v>
      </c>
      <c r="H10" s="1">
        <f t="shared" si="2"/>
        <v>2528</v>
      </c>
      <c r="I10" s="1">
        <f t="shared" si="1"/>
        <v>14686.699999999999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</f>
        <v>31211.6</v>
      </c>
      <c r="E11" s="1">
        <f>D11/D6*100</f>
        <v>21.484790704397916</v>
      </c>
      <c r="F11" s="1">
        <f t="shared" si="3"/>
        <v>89.64728860294117</v>
      </c>
      <c r="G11" s="1">
        <f t="shared" si="0"/>
        <v>50.82834059919325</v>
      </c>
      <c r="H11" s="1">
        <f t="shared" si="2"/>
        <v>3604.4000000000015</v>
      </c>
      <c r="I11" s="1">
        <f t="shared" si="1"/>
        <v>30194.299999999996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</f>
        <v>163.7</v>
      </c>
      <c r="E12" s="1">
        <f>D12/D6*100</f>
        <v>0.11268439420952271</v>
      </c>
      <c r="F12" s="1">
        <f t="shared" si="3"/>
        <v>80.71992110453647</v>
      </c>
      <c r="G12" s="1">
        <f t="shared" si="0"/>
        <v>57.197763801537384</v>
      </c>
      <c r="H12" s="1">
        <f t="shared" si="2"/>
        <v>39.10000000000002</v>
      </c>
      <c r="I12" s="1">
        <f t="shared" si="1"/>
        <v>122.5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1287.700000000067</v>
      </c>
      <c r="E13" s="1">
        <f>D13/D6*100</f>
        <v>0.8864000881100179</v>
      </c>
      <c r="F13" s="1">
        <f t="shared" si="3"/>
        <v>55.334966267030474</v>
      </c>
      <c r="G13" s="1">
        <f t="shared" si="0"/>
        <v>34.81117028466609</v>
      </c>
      <c r="H13" s="1">
        <f t="shared" si="2"/>
        <v>1039.3999999999344</v>
      </c>
      <c r="I13" s="1">
        <f t="shared" si="1"/>
        <v>2411.399999999885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106370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</f>
        <v>85714.19999999998</v>
      </c>
      <c r="E18" s="3">
        <f>D18/D144*100</f>
        <v>23.275173143216353</v>
      </c>
      <c r="F18" s="3">
        <f>D18/B18*100</f>
        <v>80.58117890382624</v>
      </c>
      <c r="G18" s="3">
        <f t="shared" si="0"/>
        <v>37.811729664012184</v>
      </c>
      <c r="H18" s="3">
        <f>B18-D18</f>
        <v>20655.800000000017</v>
      </c>
      <c r="I18" s="3">
        <f t="shared" si="1"/>
        <v>140972.60000000003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</f>
        <v>78412.5</v>
      </c>
      <c r="E19" s="107">
        <f>D19/D18*100</f>
        <v>91.4813414813415</v>
      </c>
      <c r="F19" s="107">
        <f t="shared" si="3"/>
        <v>80.44799517388975</v>
      </c>
      <c r="G19" s="107">
        <f t="shared" si="0"/>
        <v>42.039907955856556</v>
      </c>
      <c r="H19" s="107">
        <f t="shared" si="2"/>
        <v>19057.300000000003</v>
      </c>
      <c r="I19" s="107">
        <f t="shared" si="1"/>
        <v>108106.70000000001</v>
      </c>
    </row>
    <row r="20" spans="1:9" ht="18">
      <c r="A20" s="29" t="s">
        <v>5</v>
      </c>
      <c r="B20" s="49">
        <v>80861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</f>
        <v>65407.799999999974</v>
      </c>
      <c r="E20" s="1">
        <f>D20/D18*100</f>
        <v>76.3091763091763</v>
      </c>
      <c r="F20" s="1">
        <f t="shared" si="3"/>
        <v>80.88918019811773</v>
      </c>
      <c r="G20" s="1">
        <f t="shared" si="0"/>
        <v>38.65802894750994</v>
      </c>
      <c r="H20" s="1">
        <f t="shared" si="2"/>
        <v>15453.200000000026</v>
      </c>
      <c r="I20" s="1">
        <f t="shared" si="1"/>
        <v>103788.10000000002</v>
      </c>
    </row>
    <row r="21" spans="1:9" ht="18">
      <c r="A21" s="29" t="s">
        <v>2</v>
      </c>
      <c r="B21" s="49">
        <v>5011</v>
      </c>
      <c r="C21" s="50">
        <v>12491.1</v>
      </c>
      <c r="D21" s="51">
        <f>11+1.8+42.7+3+47.6+40.1+0.7+2.5+101.4-0.1+82.5+53+0.2+1536.8+83.2+0.7+12.8+1.8+77.1+0.2+37.6+299.6+50.4+17.9+245.6</f>
        <v>2750.0999999999995</v>
      </c>
      <c r="E21" s="1">
        <f>D21/D18*100</f>
        <v>3.208453208453208</v>
      </c>
      <c r="F21" s="1">
        <f t="shared" si="3"/>
        <v>54.88126122530432</v>
      </c>
      <c r="G21" s="1">
        <f t="shared" si="0"/>
        <v>22.016475730720266</v>
      </c>
      <c r="H21" s="1">
        <f t="shared" si="2"/>
        <v>2260.9000000000005</v>
      </c>
      <c r="I21" s="1">
        <f t="shared" si="1"/>
        <v>9741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</f>
        <v>1275.2</v>
      </c>
      <c r="E22" s="1">
        <f>D22/D18*100</f>
        <v>1.4877348210681547</v>
      </c>
      <c r="F22" s="1">
        <f t="shared" si="3"/>
        <v>78.67719644619942</v>
      </c>
      <c r="G22" s="1">
        <f t="shared" si="0"/>
        <v>39.1971229213414</v>
      </c>
      <c r="H22" s="1">
        <f t="shared" si="2"/>
        <v>345.5999999999999</v>
      </c>
      <c r="I22" s="1">
        <f t="shared" si="1"/>
        <v>1978.1000000000001</v>
      </c>
    </row>
    <row r="23" spans="1:9" ht="18">
      <c r="A23" s="29" t="s">
        <v>0</v>
      </c>
      <c r="B23" s="49">
        <v>11815.7</v>
      </c>
      <c r="C23" s="50">
        <f>24676.2+518</f>
        <v>25194.2</v>
      </c>
      <c r="D23" s="51">
        <f>96.9+173.9+611.9+463.4+109.9+698.9+114.7+0.2+702.4+1027.2+819.6+1945.5+240.6+329.9+0.1+104.4+1287.1+2.2+0.5+9+338.9+138.1+1558.4-0.2</f>
        <v>10773.5</v>
      </c>
      <c r="E23" s="1">
        <f>D23/D18*100</f>
        <v>12.56909590242924</v>
      </c>
      <c r="F23" s="1">
        <f t="shared" si="3"/>
        <v>91.17953231717122</v>
      </c>
      <c r="G23" s="1">
        <f t="shared" si="0"/>
        <v>42.76182613458653</v>
      </c>
      <c r="H23" s="1">
        <f t="shared" si="2"/>
        <v>1042.2000000000007</v>
      </c>
      <c r="I23" s="1">
        <f t="shared" si="1"/>
        <v>14420.7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0.6532173198839867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6354.1</v>
      </c>
      <c r="C25" s="50">
        <f>C18-C20-C21-C22-C23-C24</f>
        <v>15024.20000000002</v>
      </c>
      <c r="D25" s="50">
        <f>D18-D20-D21-D22-D23-D24</f>
        <v>4947.70000000001</v>
      </c>
      <c r="E25" s="1">
        <f>D25/D18*100</f>
        <v>5.772322438989119</v>
      </c>
      <c r="F25" s="1">
        <f t="shared" si="3"/>
        <v>77.86625958042853</v>
      </c>
      <c r="G25" s="1">
        <f t="shared" si="0"/>
        <v>32.9315371201129</v>
      </c>
      <c r="H25" s="1">
        <f t="shared" si="2"/>
        <v>1406.3999999999905</v>
      </c>
      <c r="I25" s="1">
        <f t="shared" si="1"/>
        <v>10076.500000000011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</f>
        <v>17345.199999999993</v>
      </c>
      <c r="E33" s="3">
        <f>D33/D144*100</f>
        <v>4.70998426402762</v>
      </c>
      <c r="F33" s="3">
        <f>D33/B33*100</f>
        <v>68.6908689126414</v>
      </c>
      <c r="G33" s="3">
        <f t="shared" si="0"/>
        <v>41.05732336322943</v>
      </c>
      <c r="H33" s="3">
        <f t="shared" si="2"/>
        <v>7905.900000000005</v>
      </c>
      <c r="I33" s="3">
        <f t="shared" si="1"/>
        <v>24901.100000000002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70.34568641468537</v>
      </c>
      <c r="F34" s="1">
        <f t="shared" si="3"/>
        <v>66.69144493758064</v>
      </c>
      <c r="G34" s="1">
        <f t="shared" si="0"/>
        <v>41.18488915291768</v>
      </c>
      <c r="H34" s="1">
        <f t="shared" si="2"/>
        <v>6093.999999999996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</f>
        <v>1226.7</v>
      </c>
      <c r="E36" s="1">
        <f>D36/D33*100</f>
        <v>7.072273597306462</v>
      </c>
      <c r="F36" s="1">
        <f t="shared" si="3"/>
        <v>75.84394707555336</v>
      </c>
      <c r="G36" s="1">
        <f t="shared" si="0"/>
        <v>45.87509349289454</v>
      </c>
      <c r="H36" s="1">
        <f t="shared" si="2"/>
        <v>390.70000000000005</v>
      </c>
      <c r="I36" s="1">
        <f t="shared" si="1"/>
        <v>1447.3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0.9847104674492082</v>
      </c>
      <c r="F37" s="19">
        <f t="shared" si="3"/>
        <v>63.37662337662338</v>
      </c>
      <c r="G37" s="19">
        <f t="shared" si="0"/>
        <v>33.132880698351116</v>
      </c>
      <c r="H37" s="19">
        <f t="shared" si="2"/>
        <v>98.69999999999999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0.09800982404353947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3729.0999999999913</v>
      </c>
      <c r="E39" s="1">
        <f>D39/D33*100</f>
        <v>21.49931969651542</v>
      </c>
      <c r="F39" s="1">
        <f t="shared" si="3"/>
        <v>74.11360203513775</v>
      </c>
      <c r="G39" s="1">
        <f t="shared" si="0"/>
        <v>39.74230539687946</v>
      </c>
      <c r="H39" s="1">
        <f>B39-D39</f>
        <v>1302.500000000009</v>
      </c>
      <c r="I39" s="1">
        <f t="shared" si="1"/>
        <v>5654.100000000002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</f>
        <v>271.49999999999994</v>
      </c>
      <c r="E43" s="3">
        <f>D43/D144*100</f>
        <v>0.07372418465532245</v>
      </c>
      <c r="F43" s="3">
        <f>D43/B43*100</f>
        <v>63.40495095749649</v>
      </c>
      <c r="G43" s="3">
        <f t="shared" si="0"/>
        <v>33.27613678146831</v>
      </c>
      <c r="H43" s="3">
        <f t="shared" si="2"/>
        <v>156.70000000000005</v>
      </c>
      <c r="I43" s="3">
        <f t="shared" si="1"/>
        <v>544.4000000000001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</f>
        <v>2753.6</v>
      </c>
      <c r="E45" s="3">
        <f>D45/D144*100</f>
        <v>0.7477234433403165</v>
      </c>
      <c r="F45" s="3">
        <f>D45/B45*100</f>
        <v>81.947503124814</v>
      </c>
      <c r="G45" s="3">
        <f aca="true" t="shared" si="4" ref="G45:G75">D45/C45*100</f>
        <v>40.815842523419896</v>
      </c>
      <c r="H45" s="3">
        <f>B45-D45</f>
        <v>606.5999999999999</v>
      </c>
      <c r="I45" s="3">
        <f aca="true" t="shared" si="5" ref="I45:I76">C45-D45</f>
        <v>3992.8000000000006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</f>
        <v>2281.9</v>
      </c>
      <c r="E46" s="1">
        <f>D46/D45*100</f>
        <v>82.86969785008716</v>
      </c>
      <c r="F46" s="1">
        <f aca="true" t="shared" si="6" ref="F46:F73">D46/B46*100</f>
        <v>81.24399188236552</v>
      </c>
      <c r="G46" s="1">
        <f t="shared" si="4"/>
        <v>39.64453864730103</v>
      </c>
      <c r="H46" s="1">
        <f aca="true" t="shared" si="7" ref="H46:H73">B46-D46</f>
        <v>526.7999999999997</v>
      </c>
      <c r="I46" s="1">
        <f t="shared" si="5"/>
        <v>3473.9999999999995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0.010894828588030215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</f>
        <v>21.400000000000002</v>
      </c>
      <c r="E48" s="1">
        <f>D48/D45*100</f>
        <v>0.7771644392794888</v>
      </c>
      <c r="F48" s="1">
        <f t="shared" si="6"/>
        <v>68.81028938906752</v>
      </c>
      <c r="G48" s="1">
        <f t="shared" si="4"/>
        <v>35.548172757475086</v>
      </c>
      <c r="H48" s="1">
        <f t="shared" si="7"/>
        <v>9.7</v>
      </c>
      <c r="I48" s="1">
        <f t="shared" si="5"/>
        <v>38.8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</f>
        <v>295.5999999999999</v>
      </c>
      <c r="E49" s="1">
        <f>D49/D45*100</f>
        <v>10.735037768739101</v>
      </c>
      <c r="F49" s="1">
        <f t="shared" si="6"/>
        <v>95.78742709008421</v>
      </c>
      <c r="G49" s="1">
        <f t="shared" si="4"/>
        <v>54.91361694222551</v>
      </c>
      <c r="H49" s="1">
        <f t="shared" si="7"/>
        <v>13.000000000000114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154.3999999999999</v>
      </c>
      <c r="E50" s="1">
        <f>D50/D45*100</f>
        <v>5.607205113306214</v>
      </c>
      <c r="F50" s="1">
        <f t="shared" si="6"/>
        <v>73.14069161534813</v>
      </c>
      <c r="G50" s="1">
        <f t="shared" si="4"/>
        <v>39.50870010235402</v>
      </c>
      <c r="H50" s="1">
        <f t="shared" si="7"/>
        <v>56.7000000000001</v>
      </c>
      <c r="I50" s="1">
        <f t="shared" si="5"/>
        <v>236.40000000000109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</f>
        <v>5610.9</v>
      </c>
      <c r="E51" s="3">
        <f>D51/D144*100</f>
        <v>1.5236059951475094</v>
      </c>
      <c r="F51" s="3">
        <f>D51/B51*100</f>
        <v>72.37722998335977</v>
      </c>
      <c r="G51" s="3">
        <f t="shared" si="4"/>
        <v>39.49196562427416</v>
      </c>
      <c r="H51" s="3">
        <f>B51-D51</f>
        <v>2141.4000000000005</v>
      </c>
      <c r="I51" s="3">
        <f t="shared" si="5"/>
        <v>8596.800000000001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</f>
        <v>3419.7999999999997</v>
      </c>
      <c r="E52" s="1">
        <f>D52/D51*100</f>
        <v>60.94922383218378</v>
      </c>
      <c r="F52" s="1">
        <f t="shared" si="6"/>
        <v>74.72032861387868</v>
      </c>
      <c r="G52" s="1">
        <f t="shared" si="4"/>
        <v>39.17700564777583</v>
      </c>
      <c r="H52" s="1">
        <f t="shared" si="7"/>
        <v>1157.0000000000005</v>
      </c>
      <c r="I52" s="1">
        <f t="shared" si="5"/>
        <v>5309.300000000001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1.5808515567912458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</f>
        <v>386.5000000000001</v>
      </c>
      <c r="E55" s="1">
        <f>D55/D51*100</f>
        <v>6.888377978577415</v>
      </c>
      <c r="F55" s="1">
        <f t="shared" si="6"/>
        <v>94.13054067218707</v>
      </c>
      <c r="G55" s="1">
        <f t="shared" si="4"/>
        <v>54.39831104855737</v>
      </c>
      <c r="H55" s="1">
        <f t="shared" si="7"/>
        <v>24.09999999999991</v>
      </c>
      <c r="I55" s="1">
        <f t="shared" si="5"/>
        <v>323.9999999999999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1715.8999999999999</v>
      </c>
      <c r="E56" s="1">
        <f>D56/D51*100</f>
        <v>30.58154663244756</v>
      </c>
      <c r="F56" s="1">
        <f t="shared" si="6"/>
        <v>65.29548308535331</v>
      </c>
      <c r="G56" s="1">
        <f t="shared" si="4"/>
        <v>38.18626905530209</v>
      </c>
      <c r="H56" s="1">
        <f t="shared" si="7"/>
        <v>912.0000000000002</v>
      </c>
      <c r="I56" s="1">
        <f>C56-D56</f>
        <v>2777.6000000000013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</f>
        <v>847.7999999999997</v>
      </c>
      <c r="E58" s="3">
        <f>D58/D144*100</f>
        <v>0.23021496777452072</v>
      </c>
      <c r="F58" s="3">
        <f>D58/B58*100</f>
        <v>26.70404434925034</v>
      </c>
      <c r="G58" s="3">
        <f t="shared" si="4"/>
        <v>15.344796380090491</v>
      </c>
      <c r="H58" s="3">
        <f>B58-D58</f>
        <v>2327.0000000000005</v>
      </c>
      <c r="I58" s="3">
        <f t="shared" si="5"/>
        <v>4677.200000000001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</f>
        <v>564</v>
      </c>
      <c r="E59" s="1">
        <f>D59/D58*100</f>
        <v>66.52512384996464</v>
      </c>
      <c r="F59" s="1">
        <f t="shared" si="6"/>
        <v>79.59356477561388</v>
      </c>
      <c r="G59" s="1">
        <f t="shared" si="4"/>
        <v>39.548418764462525</v>
      </c>
      <c r="H59" s="1">
        <f t="shared" si="7"/>
        <v>144.60000000000002</v>
      </c>
      <c r="I59" s="1">
        <f t="shared" si="5"/>
        <v>862.0999999999999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</f>
        <v>231.70000000000002</v>
      </c>
      <c r="E61" s="1">
        <f>D61/D58*100</f>
        <v>27.329558858221286</v>
      </c>
      <c r="F61" s="1">
        <f t="shared" si="6"/>
        <v>81.24123422159889</v>
      </c>
      <c r="G61" s="1">
        <f t="shared" si="4"/>
        <v>49.84939759036145</v>
      </c>
      <c r="H61" s="1">
        <f t="shared" si="7"/>
        <v>53.49999999999997</v>
      </c>
      <c r="I61" s="1">
        <f t="shared" si="5"/>
        <v>233.1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281.00000000000045</v>
      </c>
      <c r="C63" s="50">
        <f>C58-C59-C61-C62-C60</f>
        <v>505.19999999999936</v>
      </c>
      <c r="D63" s="50">
        <f>D58-D59-D61-D62-D60</f>
        <v>52.09999999999971</v>
      </c>
      <c r="E63" s="1">
        <f>D63/D58*100</f>
        <v>6.1453172918140755</v>
      </c>
      <c r="F63" s="1">
        <f t="shared" si="6"/>
        <v>18.54092526690378</v>
      </c>
      <c r="G63" s="1">
        <f t="shared" si="4"/>
        <v>10.312747426761634</v>
      </c>
      <c r="H63" s="1">
        <f t="shared" si="7"/>
        <v>228.90000000000074</v>
      </c>
      <c r="I63" s="1">
        <f t="shared" si="5"/>
        <v>453.0999999999997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207.6</v>
      </c>
      <c r="E68" s="42">
        <f>D68/D144*100</f>
        <v>0.05637252572539574</v>
      </c>
      <c r="F68" s="111">
        <f>D68/B68*100</f>
        <v>72.08333333333333</v>
      </c>
      <c r="G68" s="3">
        <f t="shared" si="4"/>
        <v>46.11283873833851</v>
      </c>
      <c r="H68" s="3">
        <f>B68-D68</f>
        <v>80.4</v>
      </c>
      <c r="I68" s="3">
        <f t="shared" si="5"/>
        <v>242.60000000000005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</f>
        <v>200.2</v>
      </c>
      <c r="E69" s="1">
        <f>D69/D68*100</f>
        <v>96.4354527938343</v>
      </c>
      <c r="F69" s="1">
        <f t="shared" si="6"/>
        <v>86.1816616444253</v>
      </c>
      <c r="G69" s="1">
        <f t="shared" si="4"/>
        <v>79.9840191769876</v>
      </c>
      <c r="H69" s="1">
        <f t="shared" si="7"/>
        <v>32.10000000000002</v>
      </c>
      <c r="I69" s="1">
        <f t="shared" si="5"/>
        <v>50.10000000000002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3.696303696303697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</f>
        <v>18851.19999999999</v>
      </c>
      <c r="E89" s="3">
        <f>D89/D144*100</f>
        <v>5.118929465099131</v>
      </c>
      <c r="F89" s="3">
        <f aca="true" t="shared" si="10" ref="F89:F95">D89/B89*100</f>
        <v>75.75570040427255</v>
      </c>
      <c r="G89" s="3">
        <f t="shared" si="8"/>
        <v>38.673808727620354</v>
      </c>
      <c r="H89" s="3">
        <f aca="true" t="shared" si="11" ref="H89:H95">B89-D89</f>
        <v>6033.000000000011</v>
      </c>
      <c r="I89" s="3">
        <f t="shared" si="9"/>
        <v>29892.90000000001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</f>
        <v>16293.1</v>
      </c>
      <c r="E90" s="1">
        <f>D90/D89*100</f>
        <v>86.43004158886441</v>
      </c>
      <c r="F90" s="1">
        <f t="shared" si="10"/>
        <v>81.23357813442622</v>
      </c>
      <c r="G90" s="1">
        <f t="shared" si="8"/>
        <v>41.104747969120545</v>
      </c>
      <c r="H90" s="1">
        <f t="shared" si="11"/>
        <v>3763.999999999998</v>
      </c>
      <c r="I90" s="1">
        <f t="shared" si="9"/>
        <v>23344.9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</f>
        <v>639.3</v>
      </c>
      <c r="E91" s="1">
        <f>D91/D89*100</f>
        <v>3.3912960448141245</v>
      </c>
      <c r="F91" s="1">
        <f t="shared" si="10"/>
        <v>48.23085628064881</v>
      </c>
      <c r="G91" s="1">
        <f t="shared" si="8"/>
        <v>24.826220340957633</v>
      </c>
      <c r="H91" s="1">
        <f t="shared" si="11"/>
        <v>686.2</v>
      </c>
      <c r="I91" s="1">
        <f t="shared" si="9"/>
        <v>1935.8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1918.7999999999895</v>
      </c>
      <c r="E93" s="1">
        <f>D93/D89*100</f>
        <v>10.178662366321458</v>
      </c>
      <c r="F93" s="1">
        <f t="shared" si="10"/>
        <v>54.79780671692907</v>
      </c>
      <c r="G93" s="1">
        <f>D93/C93*100</f>
        <v>29.379880569591027</v>
      </c>
      <c r="H93" s="1">
        <f t="shared" si="11"/>
        <v>1582.8000000000127</v>
      </c>
      <c r="I93" s="1">
        <f>C93-D93</f>
        <v>4612.200000000009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</f>
        <v>25475.100000000002</v>
      </c>
      <c r="E94" s="121">
        <f>D94/D144*100</f>
        <v>6.917609489918252</v>
      </c>
      <c r="F94" s="125">
        <f t="shared" si="10"/>
        <v>92.63470615186579</v>
      </c>
      <c r="G94" s="120">
        <f>D94/C94*100</f>
        <v>50.83399349087985</v>
      </c>
      <c r="H94" s="126">
        <f t="shared" si="11"/>
        <v>2025.4999999999964</v>
      </c>
      <c r="I94" s="121">
        <f>C94-D94</f>
        <v>24639.2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</f>
        <v>1674.3000000000002</v>
      </c>
      <c r="E95" s="133">
        <f>D95/D94*100</f>
        <v>6.5723000105985845</v>
      </c>
      <c r="F95" s="134">
        <f t="shared" si="10"/>
        <v>70.64556962025317</v>
      </c>
      <c r="G95" s="135">
        <f>D95/C95*100</f>
        <v>34.49533345695037</v>
      </c>
      <c r="H95" s="124">
        <f t="shared" si="11"/>
        <v>695.6999999999998</v>
      </c>
      <c r="I95" s="96">
        <f>C95-D95</f>
        <v>3179.3999999999996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</f>
        <v>2215.8999999999996</v>
      </c>
      <c r="E101" s="25">
        <f>D101/D144*100</f>
        <v>0.60171425700821</v>
      </c>
      <c r="F101" s="25">
        <f>D101/B101*100</f>
        <v>47.164871652973474</v>
      </c>
      <c r="G101" s="25">
        <f aca="true" t="shared" si="12" ref="G101:G142">D101/C101*100</f>
        <v>20.84277853548417</v>
      </c>
      <c r="H101" s="25">
        <f aca="true" t="shared" si="13" ref="H101:H106">B101-D101</f>
        <v>2482.3</v>
      </c>
      <c r="I101" s="25">
        <f aca="true" t="shared" si="14" ref="I101:I142">C101-D101</f>
        <v>8415.6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</f>
        <v>1957.3</v>
      </c>
      <c r="E103" s="1">
        <f>D103/D101*100</f>
        <v>88.3297982760955</v>
      </c>
      <c r="F103" s="1">
        <f aca="true" t="shared" si="15" ref="F103:F142">D103/B103*100</f>
        <v>45.99891894432563</v>
      </c>
      <c r="G103" s="1">
        <f t="shared" si="12"/>
        <v>20.38132328133786</v>
      </c>
      <c r="H103" s="1">
        <f t="shared" si="13"/>
        <v>2297.8</v>
      </c>
      <c r="I103" s="1">
        <f t="shared" si="14"/>
        <v>7646.099999999999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258.5999999999997</v>
      </c>
      <c r="E105" s="96">
        <f>D105/D101*100</f>
        <v>11.670201723904496</v>
      </c>
      <c r="F105" s="96">
        <f t="shared" si="15"/>
        <v>58.36154366960054</v>
      </c>
      <c r="G105" s="96">
        <f t="shared" si="12"/>
        <v>25.15319521447326</v>
      </c>
      <c r="H105" s="96">
        <f>B105-D105</f>
        <v>184.49999999999977</v>
      </c>
      <c r="I105" s="96">
        <f t="shared" si="14"/>
        <v>769.5000000000007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63698.50000000001</v>
      </c>
      <c r="E106" s="94">
        <f>D106/D144*100</f>
        <v>17.296942822346438</v>
      </c>
      <c r="F106" s="94">
        <f>D106/B106*100</f>
        <v>85.27767439494266</v>
      </c>
      <c r="G106" s="94">
        <f t="shared" si="12"/>
        <v>42.57528383076963</v>
      </c>
      <c r="H106" s="94">
        <f t="shared" si="13"/>
        <v>10996.900000000001</v>
      </c>
      <c r="I106" s="94">
        <f t="shared" si="14"/>
        <v>85915.29999999999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</f>
        <v>623.5000000000001</v>
      </c>
      <c r="E107" s="6">
        <f>D107/D106*100</f>
        <v>0.9788299567493741</v>
      </c>
      <c r="F107" s="6">
        <f t="shared" si="15"/>
        <v>59.585244648318046</v>
      </c>
      <c r="G107" s="6">
        <f t="shared" si="12"/>
        <v>34.64273808200912</v>
      </c>
      <c r="H107" s="6">
        <f aca="true" t="shared" si="16" ref="H107:H142">B107-D107</f>
        <v>422.9</v>
      </c>
      <c r="I107" s="6">
        <f t="shared" si="14"/>
        <v>1176.2999999999997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</f>
        <v>358.20000000000005</v>
      </c>
      <c r="E108" s="1"/>
      <c r="F108" s="1">
        <f t="shared" si="15"/>
        <v>79.26532418676699</v>
      </c>
      <c r="G108" s="1">
        <f t="shared" si="12"/>
        <v>43.48670632511838</v>
      </c>
      <c r="H108" s="1">
        <f t="shared" si="16"/>
        <v>93.69999999999993</v>
      </c>
      <c r="I108" s="1">
        <f t="shared" si="14"/>
        <v>465.5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</f>
        <v>111.5</v>
      </c>
      <c r="E109" s="6">
        <f>D109/D106*100</f>
        <v>0.17504336836817191</v>
      </c>
      <c r="F109" s="6">
        <f>D109/B109*100</f>
        <v>23.855370132648694</v>
      </c>
      <c r="G109" s="6">
        <f t="shared" si="12"/>
        <v>12.336800177030318</v>
      </c>
      <c r="H109" s="6">
        <f t="shared" si="16"/>
        <v>355.9</v>
      </c>
      <c r="I109" s="6">
        <f t="shared" si="14"/>
        <v>792.3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0.029514038792122253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0.04301514164383776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</f>
        <v>575.3000000000001</v>
      </c>
      <c r="E113" s="6">
        <f>D113/D106*100</f>
        <v>0.9031609849525499</v>
      </c>
      <c r="F113" s="6">
        <f t="shared" si="15"/>
        <v>71.46583850931678</v>
      </c>
      <c r="G113" s="6">
        <f t="shared" si="12"/>
        <v>37.539967373572594</v>
      </c>
      <c r="H113" s="6">
        <f t="shared" si="16"/>
        <v>229.69999999999993</v>
      </c>
      <c r="I113" s="6">
        <f t="shared" si="14"/>
        <v>957.1999999999999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0.05651624449555326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0.02998500749625187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0.1686067960784006</v>
      </c>
      <c r="F117" s="6">
        <f t="shared" si="15"/>
        <v>93.7991266375546</v>
      </c>
      <c r="G117" s="6">
        <f t="shared" si="12"/>
        <v>52.544031311154605</v>
      </c>
      <c r="H117" s="6">
        <f t="shared" si="16"/>
        <v>7.099999999999994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0.3918459618358359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1.0417827735346985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0.35934912125089286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0.20392944888812137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0.0031397913608640702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0.12590563357064924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</f>
        <v>132.09999999999997</v>
      </c>
      <c r="E128" s="19">
        <f>D128/D106*100</f>
        <v>0.2073832193850718</v>
      </c>
      <c r="F128" s="6">
        <f t="shared" si="15"/>
        <v>40.29896278218425</v>
      </c>
      <c r="G128" s="6">
        <f t="shared" si="12"/>
        <v>20.32307692307692</v>
      </c>
      <c r="H128" s="6">
        <f t="shared" si="16"/>
        <v>195.70000000000005</v>
      </c>
      <c r="I128" s="6">
        <f t="shared" si="14"/>
        <v>517.9000000000001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</f>
        <v>17.900000000000002</v>
      </c>
      <c r="E129" s="19">
        <f>D129/D106*100</f>
        <v>0.028101132679733434</v>
      </c>
      <c r="F129" s="6">
        <f t="shared" si="15"/>
        <v>29.105691056910572</v>
      </c>
      <c r="G129" s="6">
        <f t="shared" si="12"/>
        <v>23.46002621231979</v>
      </c>
      <c r="H129" s="6">
        <f t="shared" si="16"/>
        <v>43.599999999999994</v>
      </c>
      <c r="I129" s="6">
        <f t="shared" si="14"/>
        <v>58.400000000000006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0.10596795842916237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</f>
        <v>408.5</v>
      </c>
      <c r="E133" s="19">
        <f>D133/D106*100</f>
        <v>0.6413023854564863</v>
      </c>
      <c r="F133" s="6">
        <f t="shared" si="15"/>
        <v>81.8473251853336</v>
      </c>
      <c r="G133" s="6">
        <f t="shared" si="12"/>
        <v>41.44262960332759</v>
      </c>
      <c r="H133" s="6">
        <f t="shared" si="16"/>
        <v>90.60000000000002</v>
      </c>
      <c r="I133" s="6">
        <f t="shared" si="14"/>
        <v>577.1999999999999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</f>
        <v>344.00000000000006</v>
      </c>
      <c r="E134" s="1">
        <f>D134/D133*100</f>
        <v>84.2105263157895</v>
      </c>
      <c r="F134" s="1">
        <f aca="true" t="shared" si="17" ref="F134:F141">D134/B134*100</f>
        <v>81.30465610966675</v>
      </c>
      <c r="G134" s="1">
        <f t="shared" si="12"/>
        <v>40.53257923883587</v>
      </c>
      <c r="H134" s="1">
        <f t="shared" si="16"/>
        <v>79.09999999999997</v>
      </c>
      <c r="I134" s="1">
        <f t="shared" si="14"/>
        <v>504.7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</f>
        <v>20.799999999999997</v>
      </c>
      <c r="E135" s="1">
        <f>D135/D133*100</f>
        <v>5.091799265605874</v>
      </c>
      <c r="F135" s="1">
        <f t="shared" si="17"/>
        <v>96.74418604651162</v>
      </c>
      <c r="G135" s="1">
        <f>D135/C135*100</f>
        <v>79.08745247148288</v>
      </c>
      <c r="H135" s="1">
        <f t="shared" si="16"/>
        <v>0.7000000000000028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0.3788158276882501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</f>
        <v>1070.4</v>
      </c>
      <c r="E138" s="19">
        <f>D138/D106*100</f>
        <v>1.6804163363344504</v>
      </c>
      <c r="F138" s="112">
        <f t="shared" si="17"/>
        <v>35.741952718044615</v>
      </c>
      <c r="G138" s="6">
        <f t="shared" si="12"/>
        <v>17.597737809489363</v>
      </c>
      <c r="H138" s="6">
        <f t="shared" si="16"/>
        <v>1924.4</v>
      </c>
      <c r="I138" s="6">
        <f t="shared" si="14"/>
        <v>5012.200000000001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6.574723109649364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0.8449178552085215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70.46461062662385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</f>
        <v>9276.499999999998</v>
      </c>
      <c r="E142" s="19">
        <f>D142/D106*100</f>
        <v>14.563137279527771</v>
      </c>
      <c r="F142" s="6">
        <f t="shared" si="15"/>
        <v>83.33333333333333</v>
      </c>
      <c r="G142" s="6">
        <f t="shared" si="12"/>
        <v>41.66704097307688</v>
      </c>
      <c r="H142" s="6">
        <f t="shared" si="16"/>
        <v>1855.300000000001</v>
      </c>
      <c r="I142" s="6">
        <f t="shared" si="14"/>
        <v>12986.900000000003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66393.5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468272.7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368264.5</v>
      </c>
      <c r="E144" s="38">
        <v>100</v>
      </c>
      <c r="F144" s="3">
        <f>D144/B144*100</f>
        <v>78.6431709557273</v>
      </c>
      <c r="G144" s="3">
        <f aca="true" t="shared" si="18" ref="G144:G150">D144/C144*100</f>
        <v>41.092574214228215</v>
      </c>
      <c r="H144" s="3">
        <f aca="true" t="shared" si="19" ref="H144:H150">B144-D144</f>
        <v>100008.20000000001</v>
      </c>
      <c r="I144" s="3">
        <f aca="true" t="shared" si="20" ref="I144:I150">C144-D144</f>
        <v>527918.1</v>
      </c>
      <c r="K144" s="46"/>
      <c r="L144" s="47"/>
    </row>
    <row r="145" spans="1:12" ht="18.75">
      <c r="A145" s="23" t="s">
        <v>5</v>
      </c>
      <c r="B145" s="67">
        <f>B8+B20+B34+B52+B59+B90+B114+B118+B46+B134</f>
        <v>270378.19999999995</v>
      </c>
      <c r="C145" s="67">
        <f>C8+C20+C34+C52+C59+C90+C114+C118+C46+C134</f>
        <v>507335.6</v>
      </c>
      <c r="D145" s="67">
        <f>D8+D20+D34+D52+D59+D90+D114+D118+D46+D134</f>
        <v>205780.79999999996</v>
      </c>
      <c r="E145" s="6">
        <f>D145/D144*100</f>
        <v>55.87853295661134</v>
      </c>
      <c r="F145" s="6">
        <f aca="true" t="shared" si="21" ref="F145:F156">D145/B145*100</f>
        <v>76.10850283047968</v>
      </c>
      <c r="G145" s="6">
        <f t="shared" si="18"/>
        <v>40.561080279010575</v>
      </c>
      <c r="H145" s="6">
        <f t="shared" si="19"/>
        <v>64597.399999999994</v>
      </c>
      <c r="I145" s="18">
        <f t="shared" si="20"/>
        <v>301554.80000000005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53486.59999999999</v>
      </c>
      <c r="C146" s="68">
        <f>C11+C23+C36+C55+C61+C91+C49+C135+C108+C111+C95+C132</f>
        <v>99330.7</v>
      </c>
      <c r="D146" s="68">
        <f>D11+D23+D36+D55+D61+D91+D49+D135+D108+D111+D95+D132</f>
        <v>46825.799999999996</v>
      </c>
      <c r="E146" s="6">
        <f>D146/D144*100</f>
        <v>12.715263078575317</v>
      </c>
      <c r="F146" s="6">
        <f t="shared" si="21"/>
        <v>87.54678741965279</v>
      </c>
      <c r="G146" s="6">
        <f t="shared" si="18"/>
        <v>47.14131683356706</v>
      </c>
      <c r="H146" s="6">
        <f t="shared" si="19"/>
        <v>6660.799999999996</v>
      </c>
      <c r="I146" s="18">
        <f t="shared" si="20"/>
        <v>52504.9</v>
      </c>
      <c r="K146" s="46"/>
      <c r="L146" s="102"/>
    </row>
    <row r="147" spans="1:12" ht="18.75">
      <c r="A147" s="23" t="s">
        <v>1</v>
      </c>
      <c r="B147" s="67">
        <f>B22+B10+B54+B48+B60+B35+B102+B122</f>
        <v>11739.8</v>
      </c>
      <c r="C147" s="67">
        <f>C22+C10+C54+C48+C60+C35+C102+C122</f>
        <v>25686.8</v>
      </c>
      <c r="D147" s="67">
        <f>D22+D10+D54+D48+D60+D35+D102+D122</f>
        <v>8808.2</v>
      </c>
      <c r="E147" s="6">
        <f>D147/D144*100</f>
        <v>2.39181349274774</v>
      </c>
      <c r="F147" s="6">
        <f t="shared" si="21"/>
        <v>75.02853540946184</v>
      </c>
      <c r="G147" s="6">
        <f t="shared" si="18"/>
        <v>34.290764127878916</v>
      </c>
      <c r="H147" s="6">
        <f t="shared" si="19"/>
        <v>2931.5999999999985</v>
      </c>
      <c r="I147" s="18">
        <f t="shared" si="20"/>
        <v>16878.6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2697.8999999999996</v>
      </c>
      <c r="E148" s="6">
        <f>D148/D144*100</f>
        <v>0.7325984448677513</v>
      </c>
      <c r="F148" s="6">
        <f t="shared" si="21"/>
        <v>37.98628613266125</v>
      </c>
      <c r="G148" s="6">
        <f t="shared" si="18"/>
        <v>18.486617604736256</v>
      </c>
      <c r="H148" s="6">
        <f t="shared" si="19"/>
        <v>4404.400000000001</v>
      </c>
      <c r="I148" s="18">
        <f t="shared" si="20"/>
        <v>11895.9</v>
      </c>
      <c r="K148" s="46"/>
      <c r="L148" s="102"/>
    </row>
    <row r="149" spans="1:12" ht="18.75">
      <c r="A149" s="23" t="s">
        <v>2</v>
      </c>
      <c r="B149" s="67">
        <f>B9+B21+B47+B53+B121</f>
        <v>5090.9</v>
      </c>
      <c r="C149" s="67">
        <f>C9+C21+C47+C53+C121</f>
        <v>12618.400000000001</v>
      </c>
      <c r="D149" s="67">
        <f>D9+D21+D47+D53+D121</f>
        <v>2752.3999999999996</v>
      </c>
      <c r="E149" s="6">
        <f>D149/D144*100</f>
        <v>0.7473975905904586</v>
      </c>
      <c r="F149" s="6">
        <f t="shared" si="21"/>
        <v>54.06509654481525</v>
      </c>
      <c r="G149" s="6">
        <f t="shared" si="18"/>
        <v>21.812591136752673</v>
      </c>
      <c r="H149" s="6">
        <f t="shared" si="19"/>
        <v>2338.5</v>
      </c>
      <c r="I149" s="18">
        <f t="shared" si="20"/>
        <v>9866.000000000002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120474.9000000001</v>
      </c>
      <c r="C150" s="67">
        <f>C144-C145-C146-C147-C148-C149</f>
        <v>236617.30000000002</v>
      </c>
      <c r="D150" s="67">
        <f>D144-D145-D146-D147-D148-D149</f>
        <v>101399.40000000007</v>
      </c>
      <c r="E150" s="6">
        <f>D150/D144*100</f>
        <v>27.5343944366074</v>
      </c>
      <c r="F150" s="6">
        <f t="shared" si="21"/>
        <v>84.16641142677851</v>
      </c>
      <c r="G150" s="43">
        <f t="shared" si="18"/>
        <v>42.85375583273077</v>
      </c>
      <c r="H150" s="6">
        <f t="shared" si="19"/>
        <v>19075.50000000003</v>
      </c>
      <c r="I150" s="6">
        <f t="shared" si="20"/>
        <v>135217.89999999997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41.90490902470512</v>
      </c>
      <c r="G152" s="6">
        <f aca="true" t="shared" si="22" ref="G152:G161">D152/C152*100</f>
        <v>20.919561756718796</v>
      </c>
      <c r="H152" s="6">
        <f>B152-D152</f>
        <v>5265.099999999999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6661.8+248.2</f>
        <v>6910</v>
      </c>
      <c r="C153" s="67">
        <f>16860.5</f>
        <v>16860.5</v>
      </c>
      <c r="D153" s="67">
        <f>132.1</f>
        <v>132.1</v>
      </c>
      <c r="E153" s="6"/>
      <c r="F153" s="6">
        <f t="shared" si="21"/>
        <v>1.911722141823444</v>
      </c>
      <c r="G153" s="6">
        <f t="shared" si="22"/>
        <v>0.7834880341626879</v>
      </c>
      <c r="H153" s="6">
        <f aca="true" t="shared" si="24" ref="H153:H160">B153-D153</f>
        <v>6777.9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73330-128.2</f>
        <v>73201.8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</f>
        <v>12902.300000000003</v>
      </c>
      <c r="E154" s="6"/>
      <c r="F154" s="6">
        <f t="shared" si="21"/>
        <v>17.62565947831884</v>
      </c>
      <c r="G154" s="6">
        <f t="shared" si="22"/>
        <v>6.469695381811966</v>
      </c>
      <c r="H154" s="6">
        <f t="shared" si="24"/>
        <v>60299.5</v>
      </c>
      <c r="I154" s="6">
        <f t="shared" si="23"/>
        <v>186524.40000000002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</f>
        <v>390.5</v>
      </c>
      <c r="E156" s="19"/>
      <c r="F156" s="6">
        <f t="shared" si="21"/>
        <v>16.15371887151485</v>
      </c>
      <c r="G156" s="6">
        <f t="shared" si="22"/>
        <v>2.855074794917163</v>
      </c>
      <c r="H156" s="6">
        <f t="shared" si="24"/>
        <v>2026.9</v>
      </c>
      <c r="I156" s="6">
        <f t="shared" si="23"/>
        <v>13286.9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564794.2000000001</v>
      </c>
      <c r="C161" s="90">
        <f>C144+C152+C156+C157+C153+C160+C159+C154+C158+C155</f>
        <v>1150207.9000000001</v>
      </c>
      <c r="D161" s="90">
        <f>D144+D152+D156+D157+D153+D160+D159+D154+D158+D155</f>
        <v>387155.6</v>
      </c>
      <c r="E161" s="25"/>
      <c r="F161" s="3">
        <f>D161/B161*100</f>
        <v>68.54808353201926</v>
      </c>
      <c r="G161" s="3">
        <f t="shared" si="22"/>
        <v>33.659619274046015</v>
      </c>
      <c r="H161" s="3">
        <f>B161-D161</f>
        <v>177638.6000000001</v>
      </c>
      <c r="I161" s="3">
        <f t="shared" si="23"/>
        <v>763052.3000000002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368264.5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368264.5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2015-06-03T05:14:39Z</dcterms:modified>
  <cp:category/>
  <cp:version/>
  <cp:contentType/>
  <cp:contentStatus/>
</cp:coreProperties>
</file>